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4" i="4"/>
  <c r="H52" i="4"/>
  <c r="H46" i="4"/>
  <c r="H44" i="4"/>
  <c r="E54" i="4"/>
  <c r="E52" i="4"/>
  <c r="E50" i="4"/>
  <c r="H50" i="4" s="1"/>
  <c r="E48" i="4"/>
  <c r="H48" i="4" s="1"/>
  <c r="E46" i="4"/>
  <c r="E44" i="4"/>
  <c r="E42" i="4"/>
  <c r="E56" i="4" s="1"/>
  <c r="C56" i="4"/>
  <c r="G34" i="4"/>
  <c r="F34" i="4"/>
  <c r="H29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42" i="4"/>
  <c r="H56" i="4" s="1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42" i="5" s="1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4" i="6"/>
  <c r="H70" i="6"/>
  <c r="H66" i="6"/>
  <c r="H62" i="6"/>
  <c r="H58" i="6"/>
  <c r="H50" i="6"/>
  <c r="H46" i="6"/>
  <c r="H42" i="6"/>
  <c r="H34" i="6"/>
  <c r="H11" i="6"/>
  <c r="H9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C43" i="6"/>
  <c r="C33" i="6"/>
  <c r="E33" i="6" s="1"/>
  <c r="H33" i="6" s="1"/>
  <c r="C23" i="6"/>
  <c r="C13" i="6"/>
  <c r="C5" i="6"/>
  <c r="E16" i="8" l="1"/>
  <c r="E53" i="6"/>
  <c r="H53" i="6" s="1"/>
  <c r="E43" i="6"/>
  <c r="H43" i="6" s="1"/>
  <c r="E23" i="6"/>
  <c r="H23" i="6" s="1"/>
  <c r="E13" i="6"/>
  <c r="H13" i="6" s="1"/>
  <c r="F77" i="6"/>
  <c r="H25" i="5"/>
  <c r="H16" i="5"/>
  <c r="E36" i="5"/>
  <c r="H38" i="5"/>
  <c r="H36" i="5" s="1"/>
  <c r="C77" i="6"/>
  <c r="H6" i="8"/>
  <c r="H16" i="8" s="1"/>
  <c r="E6" i="5"/>
  <c r="H13" i="5"/>
  <c r="H6" i="5" s="1"/>
  <c r="G77" i="6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<sst xmlns="http://schemas.openxmlformats.org/spreadsheetml/2006/main" count="207" uniqueCount="146">
  <si>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</si>
  <si>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</si>
  <si>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</si>
  <si>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</si>
  <si>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</si>
  <si>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</si>
  <si>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</si>
  <si>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</si>
  <si>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</si>
  <si>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</si>
  <si>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</si>
  <si>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</si>
  <si>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</si>
  <si>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</si>
  <si>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</si>
  <si>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</si>
  <si>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</si>
  <si>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</si>
  <si>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</si>
  <si>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</si>
  <si>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</si>
  <si>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</si>
  <si>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</si>
  <si>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</si>
  <si>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</si>
  <si>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</si>
  <si>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</si>
  <si>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</si>
  <si>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</si>
  <si>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</si>
  <si>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</si>
  <si>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</si>
  <si>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</si>
  <si>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</si>
  <si>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</si>
  <si>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</si>
  <si>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</si>
  <si>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</si>
  <si>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</si>
  <si>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</si>
  <si>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</si>
  <si>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</si>
  <si>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</si>
  <si>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</si>
  <si>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</si>
  <si>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</si>
  <si>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</si>
  <si>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</si>
  <si>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</si>
  <si>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</si>
  <si>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</si>
  <si>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</si>
  <si>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</si>
  <si>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</si>
  <si>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</si>
  <si>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</si>
  <si>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</si>
  <si>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</si>
  <si>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</si>
  <si>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</si>
  <si>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</si>
  <si>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</si>
  <si>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</si>
  <si>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</si>
  <si>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</si>
  <si>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</si>
  <si>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</si>
  <si>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</si>
  <si>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</si>
  <si>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</si>
  <si>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</si>
  <si>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</si>
  <si>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</si>
  <si>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</si>
  <si>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</si>
  <si>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</si>
  <si>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</si>
  <si>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</si>
  <si>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</si>
  <si>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</si>
  <si>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</si>
  <si>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</si>
  <si>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</si>
  <si>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</si>
  <si>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</si>
  <si>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</si>
  <si>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</si>
  <si>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</si>
  <si>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</si>
  <si>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</si>
  <si>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</si>
  <si>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</si>
  <si>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</si>
  <si>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</si>
  <si>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</si>
  <si>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</si>
  <si>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</si>
  <si>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</si>
  <si>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</si>
  <si>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</si>
  <si>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</si>
  <si>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</si>
  <si>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</si>
  <si>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</si>
  <si>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</si>
  <si>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</si>
  <si>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</si>
  <si>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</si>
  <si>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</si>
  <si>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</si>
  <si>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</si>
  <si>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</si>
  <si>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</si>
  <si>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</si>
  <si>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</si>
  <si>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</si>
  <si>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</si>
  <si>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</si>
  <si>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</si>
  <si>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</si>
  <si>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</si>
  <si>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</si>
  <si>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</si>
  <si>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</si>
  <si>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</si>
  <si>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</si>
  <si>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</si>
  <si>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</si>
  <si>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2018</t>
  </si>
  <si>
    <t>JUNTA DE AGUA POTABLE Y ALCANTARILLADO DE COMONFORT, GTO.
ESTADO ANALÍTICO DEL EJERCICIO DEL PRESUPUESTO DE EGRESOS
Clasificación Económica (por Tipo de Gasto)
Del 1 de Enero al AL 31 DE DICIEMBRE DEL 2018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</si>
  <si>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</si>
  <si>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</si>
  <si>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</si>
  <si>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</si>
  <si>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</si>
  <si>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</si>
  <si>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</si>
  <si>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</si>
  <si>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</si>
  <si>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</si>
  <si>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</si>
  <si>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2018</t>
  </si>
  <si>
    <t>Gobierno (Federal/Estatal/Municipal) de JUNTA DE AGUA POTABLE Y ALCANTARILLADO DE COMONFORT, GTO.
Estado Analítico del Ejercicio del Presupuesto de Egresos
Clasificación Administrativa
Del 1 de Enero al AL 31 DE DICIEMBRE DEL 2018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</si>
  <si>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2018</t>
  </si>
  <si>
    <t>JUNTA DE AGUA POTABLE Y ALCANTARILLADO DE COMONFORT, GTO.
ESTADO ANALÍTICO DEL EJERCICIO DEL PRESUPUESTO DE EGRESOS
Clasificación Funcional (Finalidad y Función)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</si>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</sst>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4</xdr:col>
      <xdr:colOff>895350</xdr:colOff>
      <xdr:row>89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80147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800100</xdr:colOff>
      <xdr:row>28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0861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5</xdr:col>
      <xdr:colOff>47625</xdr:colOff>
      <xdr:row>69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7442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4</xdr:col>
      <xdr:colOff>809625</xdr:colOff>
      <xdr:row>55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0866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workbookViewId="0">
      <selection activeCell="B78" sqref="B78:G7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8561221.0899999999</v>
      </c>
      <c r="D5" s="14">
        <f>SUM(D6:D12)</f>
        <v>240880.77000000002</v>
      </c>
      <c r="E5" s="14">
        <f>C5+D5</f>
        <v>8802101.8599999994</v>
      </c>
      <c r="F5" s="14">
        <f>SUM(F6:F12)</f>
        <v>7940316.7400000012</v>
      </c>
      <c r="G5" s="14">
        <f>SUM(G6:G12)</f>
        <v>7940316.7400000012</v>
      </c>
      <c r="H5" s="14">
        <f>E5-F5</f>
        <v>861785.11999999825</v>
      </c>
    </row>
    <row r="6" spans="1:8" x14ac:dyDescent="0.2">
      <c r="A6" s="49">
        <v>1100</v>
      </c>
      <c r="B6" s="11" t="s">
        <v>70</v>
      </c>
      <c r="C6" s="15">
        <v>2710846.11</v>
      </c>
      <c r="D6" s="15">
        <v>-44124.06</v>
      </c>
      <c r="E6" s="15">
        <f t="shared" ref="E6:E69" si="0">C6+D6</f>
        <v>2666722.0499999998</v>
      </c>
      <c r="F6" s="15">
        <v>2414431.41</v>
      </c>
      <c r="G6" s="15">
        <v>2414431.41</v>
      </c>
      <c r="H6" s="15">
        <f t="shared" ref="H6:H69" si="1">E6-F6</f>
        <v>252290.63999999966</v>
      </c>
    </row>
    <row r="7" spans="1:8" x14ac:dyDescent="0.2">
      <c r="A7" s="49">
        <v>1200</v>
      </c>
      <c r="B7" s="11" t="s">
        <v>71</v>
      </c>
      <c r="C7" s="15">
        <v>3014965.55</v>
      </c>
      <c r="D7" s="15">
        <v>389481.78</v>
      </c>
      <c r="E7" s="15">
        <f t="shared" si="0"/>
        <v>3404447.33</v>
      </c>
      <c r="F7" s="15">
        <v>3046769.97</v>
      </c>
      <c r="G7" s="15">
        <v>3046769.97</v>
      </c>
      <c r="H7" s="15">
        <f t="shared" si="1"/>
        <v>357677.35999999987</v>
      </c>
    </row>
    <row r="8" spans="1:8" x14ac:dyDescent="0.2">
      <c r="A8" s="49">
        <v>1300</v>
      </c>
      <c r="B8" s="11" t="s">
        <v>72</v>
      </c>
      <c r="C8" s="15">
        <v>1240731.17</v>
      </c>
      <c r="D8" s="15">
        <v>-97186.75</v>
      </c>
      <c r="E8" s="15">
        <f t="shared" si="0"/>
        <v>1143544.42</v>
      </c>
      <c r="F8" s="15">
        <v>1092652.48</v>
      </c>
      <c r="G8" s="15">
        <v>1092652.48</v>
      </c>
      <c r="H8" s="15">
        <f t="shared" si="1"/>
        <v>50891.939999999944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1594678.26</v>
      </c>
      <c r="D10" s="15">
        <v>-7290.2</v>
      </c>
      <c r="E10" s="15">
        <f t="shared" si="0"/>
        <v>1587388.06</v>
      </c>
      <c r="F10" s="15">
        <v>1386462.88</v>
      </c>
      <c r="G10" s="15">
        <v>1386462.88</v>
      </c>
      <c r="H10" s="15">
        <f t="shared" si="1"/>
        <v>200925.18000000017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2708784.25</v>
      </c>
      <c r="D13" s="15">
        <f>SUM(D14:D22)</f>
        <v>224841.7</v>
      </c>
      <c r="E13" s="15">
        <f t="shared" si="0"/>
        <v>2933625.95</v>
      </c>
      <c r="F13" s="15">
        <f>SUM(F14:F22)</f>
        <v>2689329.2800000003</v>
      </c>
      <c r="G13" s="15">
        <f>SUM(G14:G22)</f>
        <v>2689329.2800000003</v>
      </c>
      <c r="H13" s="15">
        <f t="shared" si="1"/>
        <v>244296.66999999993</v>
      </c>
    </row>
    <row r="14" spans="1:8" x14ac:dyDescent="0.2">
      <c r="A14" s="49">
        <v>2100</v>
      </c>
      <c r="B14" s="11" t="s">
        <v>75</v>
      </c>
      <c r="C14" s="15">
        <v>211597.14</v>
      </c>
      <c r="D14" s="15">
        <v>-16947.16</v>
      </c>
      <c r="E14" s="15">
        <f t="shared" si="0"/>
        <v>194649.98</v>
      </c>
      <c r="F14" s="15">
        <v>156355.74</v>
      </c>
      <c r="G14" s="15">
        <v>156355.74</v>
      </c>
      <c r="H14" s="15">
        <f t="shared" si="1"/>
        <v>38294.24000000002</v>
      </c>
    </row>
    <row r="15" spans="1:8" x14ac:dyDescent="0.2">
      <c r="A15" s="49">
        <v>2200</v>
      </c>
      <c r="B15" s="11" t="s">
        <v>76</v>
      </c>
      <c r="C15" s="15">
        <v>50562</v>
      </c>
      <c r="D15" s="15">
        <v>1550</v>
      </c>
      <c r="E15" s="15">
        <f t="shared" si="0"/>
        <v>52112</v>
      </c>
      <c r="F15" s="15">
        <v>50280.12</v>
      </c>
      <c r="G15" s="15">
        <v>50280.12</v>
      </c>
      <c r="H15" s="15">
        <f t="shared" si="1"/>
        <v>1831.8799999999974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-50000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837642.68</v>
      </c>
      <c r="D17" s="15">
        <v>273468.15000000002</v>
      </c>
      <c r="E17" s="15">
        <f t="shared" si="0"/>
        <v>1111110.83</v>
      </c>
      <c r="F17" s="15">
        <v>1028318.28</v>
      </c>
      <c r="G17" s="15">
        <v>1028318.28</v>
      </c>
      <c r="H17" s="15">
        <f t="shared" si="1"/>
        <v>82792.550000000047</v>
      </c>
    </row>
    <row r="18" spans="1:8" x14ac:dyDescent="0.2">
      <c r="A18" s="49">
        <v>2500</v>
      </c>
      <c r="B18" s="11" t="s">
        <v>79</v>
      </c>
      <c r="C18" s="15">
        <v>98493.759999999995</v>
      </c>
      <c r="D18" s="15">
        <v>24100</v>
      </c>
      <c r="E18" s="15">
        <f t="shared" si="0"/>
        <v>122593.76</v>
      </c>
      <c r="F18" s="15">
        <v>114512.5</v>
      </c>
      <c r="G18" s="15">
        <v>114512.5</v>
      </c>
      <c r="H18" s="15">
        <f t="shared" si="1"/>
        <v>8081.2599999999948</v>
      </c>
    </row>
    <row r="19" spans="1:8" x14ac:dyDescent="0.2">
      <c r="A19" s="49">
        <v>2600</v>
      </c>
      <c r="B19" s="11" t="s">
        <v>80</v>
      </c>
      <c r="C19" s="15">
        <v>685866.74</v>
      </c>
      <c r="D19" s="15">
        <v>-94943.4</v>
      </c>
      <c r="E19" s="15">
        <f t="shared" si="0"/>
        <v>590923.34</v>
      </c>
      <c r="F19" s="15">
        <v>573910.67000000004</v>
      </c>
      <c r="G19" s="15">
        <v>573910.67000000004</v>
      </c>
      <c r="H19" s="15">
        <f t="shared" si="1"/>
        <v>17012.669999999925</v>
      </c>
    </row>
    <row r="20" spans="1:8" x14ac:dyDescent="0.2">
      <c r="A20" s="49">
        <v>2700</v>
      </c>
      <c r="B20" s="11" t="s">
        <v>81</v>
      </c>
      <c r="C20" s="15">
        <v>57701.58</v>
      </c>
      <c r="D20" s="15">
        <v>-25247.87</v>
      </c>
      <c r="E20" s="15">
        <f t="shared" si="0"/>
        <v>32453.710000000003</v>
      </c>
      <c r="F20" s="15">
        <v>30905.01</v>
      </c>
      <c r="G20" s="15">
        <v>30905.01</v>
      </c>
      <c r="H20" s="15">
        <f t="shared" si="1"/>
        <v>1548.7000000000044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716920.35</v>
      </c>
      <c r="D22" s="15">
        <v>112861.98</v>
      </c>
      <c r="E22" s="15">
        <f t="shared" si="0"/>
        <v>829782.33</v>
      </c>
      <c r="F22" s="15">
        <v>735046.96</v>
      </c>
      <c r="G22" s="15">
        <v>735046.96</v>
      </c>
      <c r="H22" s="15">
        <f t="shared" si="1"/>
        <v>94735.37</v>
      </c>
    </row>
    <row r="23" spans="1:8" x14ac:dyDescent="0.2">
      <c r="A23" s="48" t="s">
        <v>63</v>
      </c>
      <c r="B23" s="7"/>
      <c r="C23" s="15">
        <f>SUM(C24:C32)</f>
        <v>9681184.3200000003</v>
      </c>
      <c r="D23" s="15">
        <f>SUM(D24:D32)</f>
        <v>-131056.70000000001</v>
      </c>
      <c r="E23" s="15">
        <f t="shared" si="0"/>
        <v>9550127.620000001</v>
      </c>
      <c r="F23" s="15">
        <f>SUM(F24:F32)</f>
        <v>8956399.1100000013</v>
      </c>
      <c r="G23" s="15">
        <f>SUM(G24:G32)</f>
        <v>8956399.1100000013</v>
      </c>
      <c r="H23" s="15">
        <f t="shared" si="1"/>
        <v>593728.50999999978</v>
      </c>
    </row>
    <row r="24" spans="1:8" x14ac:dyDescent="0.2">
      <c r="A24" s="49">
        <v>3100</v>
      </c>
      <c r="B24" s="11" t="s">
        <v>84</v>
      </c>
      <c r="C24" s="15">
        <v>7108771.9299999997</v>
      </c>
      <c r="D24" s="15">
        <v>-504218.46</v>
      </c>
      <c r="E24" s="15">
        <f t="shared" si="0"/>
        <v>6604553.4699999997</v>
      </c>
      <c r="F24" s="15">
        <v>6553572.1500000004</v>
      </c>
      <c r="G24" s="15">
        <v>6553572.1500000004</v>
      </c>
      <c r="H24" s="15">
        <f t="shared" si="1"/>
        <v>50981.319999999367</v>
      </c>
    </row>
    <row r="25" spans="1:8" x14ac:dyDescent="0.2">
      <c r="A25" s="49">
        <v>3200</v>
      </c>
      <c r="B25" s="11" t="s">
        <v>85</v>
      </c>
      <c r="C25" s="15">
        <v>152413.6</v>
      </c>
      <c r="D25" s="15">
        <v>-32000</v>
      </c>
      <c r="E25" s="15">
        <f t="shared" si="0"/>
        <v>120413.6</v>
      </c>
      <c r="F25" s="15">
        <v>87364.02</v>
      </c>
      <c r="G25" s="15">
        <v>87364.02</v>
      </c>
      <c r="H25" s="15">
        <f t="shared" si="1"/>
        <v>33049.58</v>
      </c>
    </row>
    <row r="26" spans="1:8" x14ac:dyDescent="0.2">
      <c r="A26" s="49">
        <v>3300</v>
      </c>
      <c r="B26" s="11" t="s">
        <v>86</v>
      </c>
      <c r="C26" s="15">
        <v>344263.51</v>
      </c>
      <c r="D26" s="15">
        <v>96762.04</v>
      </c>
      <c r="E26" s="15">
        <f t="shared" si="0"/>
        <v>441025.55</v>
      </c>
      <c r="F26" s="15">
        <v>440705.25</v>
      </c>
      <c r="G26" s="15">
        <v>440705.25</v>
      </c>
      <c r="H26" s="15">
        <f t="shared" si="1"/>
        <v>320.29999999998836</v>
      </c>
    </row>
    <row r="27" spans="1:8" x14ac:dyDescent="0.2">
      <c r="A27" s="49">
        <v>3400</v>
      </c>
      <c r="B27" s="11" t="s">
        <v>87</v>
      </c>
      <c r="C27" s="15">
        <v>127694.32</v>
      </c>
      <c r="D27" s="15">
        <v>61116.05</v>
      </c>
      <c r="E27" s="15">
        <f t="shared" si="0"/>
        <v>188810.37</v>
      </c>
      <c r="F27" s="15">
        <v>182343.58</v>
      </c>
      <c r="G27" s="15">
        <v>182343.58</v>
      </c>
      <c r="H27" s="15">
        <f t="shared" si="1"/>
        <v>6466.7900000000081</v>
      </c>
    </row>
    <row r="28" spans="1:8" x14ac:dyDescent="0.2">
      <c r="A28" s="49">
        <v>3500</v>
      </c>
      <c r="B28" s="11" t="s">
        <v>88</v>
      </c>
      <c r="C28" s="15">
        <v>685563.47</v>
      </c>
      <c r="D28" s="15">
        <v>-132909.01</v>
      </c>
      <c r="E28" s="15">
        <f t="shared" si="0"/>
        <v>552654.46</v>
      </c>
      <c r="F28" s="15">
        <v>470614.32</v>
      </c>
      <c r="G28" s="15">
        <v>470614.32</v>
      </c>
      <c r="H28" s="15">
        <f t="shared" si="1"/>
        <v>82040.139999999956</v>
      </c>
    </row>
    <row r="29" spans="1:8" x14ac:dyDescent="0.2">
      <c r="A29" s="49">
        <v>3600</v>
      </c>
      <c r="B29" s="11" t="s">
        <v>89</v>
      </c>
      <c r="C29" s="15">
        <v>58680</v>
      </c>
      <c r="D29" s="15">
        <v>-15000</v>
      </c>
      <c r="E29" s="15">
        <f t="shared" si="0"/>
        <v>43680</v>
      </c>
      <c r="F29" s="15">
        <v>33700</v>
      </c>
      <c r="G29" s="15">
        <v>33700</v>
      </c>
      <c r="H29" s="15">
        <f t="shared" si="1"/>
        <v>9980</v>
      </c>
    </row>
    <row r="30" spans="1:8" x14ac:dyDescent="0.2">
      <c r="A30" s="49">
        <v>3700</v>
      </c>
      <c r="B30" s="11" t="s">
        <v>90</v>
      </c>
      <c r="C30" s="15">
        <v>7500</v>
      </c>
      <c r="D30" s="15">
        <v>-5311.06</v>
      </c>
      <c r="E30" s="15">
        <f t="shared" si="0"/>
        <v>2188.9399999999996</v>
      </c>
      <c r="F30" s="15">
        <v>2188.94</v>
      </c>
      <c r="G30" s="15">
        <v>2188.94</v>
      </c>
      <c r="H30" s="15">
        <f t="shared" si="1"/>
        <v>0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19517.96</v>
      </c>
      <c r="E31" s="15">
        <f t="shared" si="0"/>
        <v>21017.96</v>
      </c>
      <c r="F31" s="15">
        <v>18248.3</v>
      </c>
      <c r="G31" s="15">
        <v>18248.3</v>
      </c>
      <c r="H31" s="15">
        <f t="shared" si="1"/>
        <v>2769.66</v>
      </c>
    </row>
    <row r="32" spans="1:8" x14ac:dyDescent="0.2">
      <c r="A32" s="49">
        <v>3900</v>
      </c>
      <c r="B32" s="11" t="s">
        <v>19</v>
      </c>
      <c r="C32" s="15">
        <v>1194797.49</v>
      </c>
      <c r="D32" s="15">
        <v>380985.78</v>
      </c>
      <c r="E32" s="15">
        <f t="shared" si="0"/>
        <v>1575783.27</v>
      </c>
      <c r="F32" s="15">
        <v>1167662.55</v>
      </c>
      <c r="G32" s="15">
        <v>1167662.55</v>
      </c>
      <c r="H32" s="15">
        <f t="shared" si="1"/>
        <v>408120.72</v>
      </c>
    </row>
    <row r="33" spans="1:8" x14ac:dyDescent="0.2">
      <c r="A33" s="48" t="s">
        <v>64</v>
      </c>
      <c r="B33" s="7"/>
      <c r="C33" s="15">
        <f>SUM(C34:C42)</f>
        <v>43757.18</v>
      </c>
      <c r="D33" s="15">
        <f>SUM(D34:D42)</f>
        <v>46827.9</v>
      </c>
      <c r="E33" s="15">
        <f t="shared" si="0"/>
        <v>90585.08</v>
      </c>
      <c r="F33" s="15">
        <f>SUM(F34:F42)</f>
        <v>80398.5</v>
      </c>
      <c r="G33" s="15">
        <f>SUM(G34:G42)</f>
        <v>80398.5</v>
      </c>
      <c r="H33" s="15">
        <f t="shared" si="1"/>
        <v>10186.580000000002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43757.18</v>
      </c>
      <c r="D38" s="15">
        <v>46827.9</v>
      </c>
      <c r="E38" s="15">
        <f t="shared" si="0"/>
        <v>90585.08</v>
      </c>
      <c r="F38" s="15">
        <v>80398.5</v>
      </c>
      <c r="G38" s="15">
        <v>80398.5</v>
      </c>
      <c r="H38" s="15">
        <f t="shared" si="1"/>
        <v>10186.580000000002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855963.01</v>
      </c>
      <c r="D43" s="15">
        <f>SUM(D44:D52)</f>
        <v>1188302.55</v>
      </c>
      <c r="E43" s="15">
        <f t="shared" si="0"/>
        <v>2044265.56</v>
      </c>
      <c r="F43" s="15">
        <f>SUM(F44:F52)</f>
        <v>1939910.2</v>
      </c>
      <c r="G43" s="15">
        <f>SUM(G44:G52)</f>
        <v>1939910.2</v>
      </c>
      <c r="H43" s="15">
        <f t="shared" si="1"/>
        <v>104355.3600000001</v>
      </c>
    </row>
    <row r="44" spans="1:8" x14ac:dyDescent="0.2">
      <c r="A44" s="49">
        <v>5100</v>
      </c>
      <c r="B44" s="11" t="s">
        <v>99</v>
      </c>
      <c r="C44" s="15">
        <v>42953</v>
      </c>
      <c r="D44" s="15">
        <v>29809.599999999999</v>
      </c>
      <c r="E44" s="15">
        <f t="shared" si="0"/>
        <v>72762.600000000006</v>
      </c>
      <c r="F44" s="15">
        <v>53090</v>
      </c>
      <c r="G44" s="15">
        <v>53090</v>
      </c>
      <c r="H44" s="15">
        <f t="shared" si="1"/>
        <v>19672.600000000006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7800</v>
      </c>
      <c r="E45" s="15">
        <f t="shared" si="0"/>
        <v>7800</v>
      </c>
      <c r="F45" s="15">
        <v>7800</v>
      </c>
      <c r="G45" s="15">
        <v>7800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500000</v>
      </c>
      <c r="D47" s="15">
        <v>643217.24</v>
      </c>
      <c r="E47" s="15">
        <f t="shared" si="0"/>
        <v>1143217.24</v>
      </c>
      <c r="F47" s="15">
        <v>1058534.48</v>
      </c>
      <c r="G47" s="15">
        <v>1058534.48</v>
      </c>
      <c r="H47" s="15">
        <f t="shared" si="1"/>
        <v>84682.760000000009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313010.01</v>
      </c>
      <c r="D49" s="15">
        <v>507475.71</v>
      </c>
      <c r="E49" s="15">
        <f t="shared" si="0"/>
        <v>820485.72</v>
      </c>
      <c r="F49" s="15">
        <v>820485.72</v>
      </c>
      <c r="G49" s="15">
        <v>820485.72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67986.78</v>
      </c>
      <c r="E53" s="15">
        <f t="shared" si="0"/>
        <v>67986.78</v>
      </c>
      <c r="F53" s="15">
        <f>SUM(F54:F56)</f>
        <v>67986.78</v>
      </c>
      <c r="G53" s="15">
        <f>SUM(G54:G56)</f>
        <v>67986.78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67986.78</v>
      </c>
      <c r="E54" s="15">
        <f t="shared" si="0"/>
        <v>67986.78</v>
      </c>
      <c r="F54" s="15">
        <v>67986.78</v>
      </c>
      <c r="G54" s="15">
        <v>67986.78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21850909.850000001</v>
      </c>
      <c r="D77" s="17">
        <f t="shared" si="4"/>
        <v>1637783.0000000002</v>
      </c>
      <c r="E77" s="17">
        <f t="shared" si="4"/>
        <v>23488692.849999998</v>
      </c>
      <c r="F77" s="17">
        <f t="shared" si="4"/>
        <v>21674340.610000003</v>
      </c>
      <c r="G77" s="17">
        <f t="shared" si="4"/>
        <v>21674340.610000003</v>
      </c>
      <c r="H77" s="17">
        <f t="shared" si="4"/>
        <v>1814352.2399999981</v>
      </c>
    </row>
    <row r="78" spans="1:8" x14ac:dyDescent="0.2">
      <c r="B78" s="63" t="s">
        <v>145</v>
      </c>
      <c r="C78" s="63"/>
      <c r="D78" s="63"/>
      <c r="E78" s="63"/>
      <c r="F78" s="63"/>
      <c r="G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78:G7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B17" sqref="B17:G17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20951189.66</v>
      </c>
      <c r="D6" s="50">
        <v>334665.77</v>
      </c>
      <c r="E6" s="50">
        <f>C6+D6</f>
        <v>21285855.43</v>
      </c>
      <c r="F6" s="50">
        <v>19586045.129999999</v>
      </c>
      <c r="G6" s="50">
        <v>19586045.129999999</v>
      </c>
      <c r="H6" s="50">
        <f>E6-F6</f>
        <v>1699810.3000000007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855963.01</v>
      </c>
      <c r="D8" s="50">
        <v>1256289.33</v>
      </c>
      <c r="E8" s="50">
        <f>C8+D8</f>
        <v>2112252.34</v>
      </c>
      <c r="F8" s="50">
        <v>2007896.98</v>
      </c>
      <c r="G8" s="50">
        <v>2007896.98</v>
      </c>
      <c r="H8" s="50">
        <f>E8-F8</f>
        <v>104355.35999999987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43757.18</v>
      </c>
      <c r="D12" s="50">
        <v>46827.9</v>
      </c>
      <c r="E12" s="50">
        <f>C12+D12</f>
        <v>90585.08</v>
      </c>
      <c r="F12" s="50">
        <v>80398.5</v>
      </c>
      <c r="G12" s="50">
        <v>80398.5</v>
      </c>
      <c r="H12" s="50">
        <f>E12-F12</f>
        <v>10186.580000000002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21850909.850000001</v>
      </c>
      <c r="D16" s="17">
        <f>SUM(D6+D8+D10+D12+D14)</f>
        <v>1637783</v>
      </c>
      <c r="E16" s="17">
        <f>SUM(E6+E8+E10+E12+E14)</f>
        <v>23488692.849999998</v>
      </c>
      <c r="F16" s="17">
        <f t="shared" ref="F16:H16" si="0">SUM(F6+F8+F10+F12+F14)</f>
        <v>21674340.609999999</v>
      </c>
      <c r="G16" s="17">
        <f t="shared" si="0"/>
        <v>21674340.609999999</v>
      </c>
      <c r="H16" s="17">
        <f t="shared" si="0"/>
        <v>1814352.2400000007</v>
      </c>
    </row>
    <row r="17" spans="2:7" x14ac:dyDescent="0.2">
      <c r="B17" s="63" t="s">
        <v>145</v>
      </c>
      <c r="C17" s="63"/>
      <c r="D17" s="63"/>
      <c r="E17" s="63"/>
      <c r="F17" s="63"/>
      <c r="G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2015257.5</v>
      </c>
      <c r="D7" s="15">
        <v>405646.74</v>
      </c>
      <c r="E7" s="15">
        <f>C7+D7</f>
        <v>2420904.2400000002</v>
      </c>
      <c r="F7" s="15">
        <v>1944683.68</v>
      </c>
      <c r="G7" s="15">
        <v>1944683.68</v>
      </c>
      <c r="H7" s="15">
        <f>E7-F7</f>
        <v>476220.56000000029</v>
      </c>
    </row>
    <row r="8" spans="1:8" x14ac:dyDescent="0.2">
      <c r="A8" s="4" t="s">
        <v>131</v>
      </c>
      <c r="B8" s="22"/>
      <c r="C8" s="15">
        <v>3087134.34</v>
      </c>
      <c r="D8" s="15">
        <v>18339.54</v>
      </c>
      <c r="E8" s="15">
        <f t="shared" ref="E8:E13" si="0">C8+D8</f>
        <v>3105473.88</v>
      </c>
      <c r="F8" s="15">
        <v>2453118.0699999998</v>
      </c>
      <c r="G8" s="15">
        <v>2453118.0699999998</v>
      </c>
      <c r="H8" s="15">
        <f t="shared" ref="H8:H13" si="1">E8-F8</f>
        <v>652355.81000000006</v>
      </c>
    </row>
    <row r="9" spans="1:8" x14ac:dyDescent="0.2">
      <c r="A9" s="4" t="s">
        <v>132</v>
      </c>
      <c r="B9" s="22"/>
      <c r="C9" s="15">
        <v>144932.07999999999</v>
      </c>
      <c r="D9" s="15">
        <v>-1219</v>
      </c>
      <c r="E9" s="15">
        <f t="shared" si="0"/>
        <v>143713.07999999999</v>
      </c>
      <c r="F9" s="15">
        <v>140534.46</v>
      </c>
      <c r="G9" s="15">
        <v>140534.46</v>
      </c>
      <c r="H9" s="15">
        <f t="shared" si="1"/>
        <v>3178.6199999999953</v>
      </c>
    </row>
    <row r="10" spans="1:8" x14ac:dyDescent="0.2">
      <c r="A10" s="4" t="s">
        <v>133</v>
      </c>
      <c r="B10" s="22"/>
      <c r="C10" s="15">
        <v>130123.49</v>
      </c>
      <c r="D10" s="15">
        <v>0</v>
      </c>
      <c r="E10" s="15">
        <f t="shared" si="0"/>
        <v>130123.49</v>
      </c>
      <c r="F10" s="15">
        <v>125569.48</v>
      </c>
      <c r="G10" s="15">
        <v>125569.48</v>
      </c>
      <c r="H10" s="15">
        <f t="shared" si="1"/>
        <v>4554.0100000000093</v>
      </c>
    </row>
    <row r="11" spans="1:8" x14ac:dyDescent="0.2">
      <c r="A11" s="4" t="s">
        <v>134</v>
      </c>
      <c r="B11" s="22"/>
      <c r="C11" s="15">
        <v>212693.64</v>
      </c>
      <c r="D11" s="15">
        <v>1091.3900000000001</v>
      </c>
      <c r="E11" s="15">
        <f t="shared" si="0"/>
        <v>213785.03000000003</v>
      </c>
      <c r="F11" s="15">
        <v>201483.24</v>
      </c>
      <c r="G11" s="15">
        <v>201483.24</v>
      </c>
      <c r="H11" s="15">
        <f t="shared" si="1"/>
        <v>12301.790000000037</v>
      </c>
    </row>
    <row r="12" spans="1:8" x14ac:dyDescent="0.2">
      <c r="A12" s="4" t="s">
        <v>135</v>
      </c>
      <c r="B12" s="22"/>
      <c r="C12" s="15">
        <v>210302.49</v>
      </c>
      <c r="D12" s="15">
        <v>33108</v>
      </c>
      <c r="E12" s="15">
        <f t="shared" si="0"/>
        <v>243410.49</v>
      </c>
      <c r="F12" s="15">
        <v>220123.78</v>
      </c>
      <c r="G12" s="15">
        <v>220123.78</v>
      </c>
      <c r="H12" s="15">
        <f t="shared" si="1"/>
        <v>23286.709999999992</v>
      </c>
    </row>
    <row r="13" spans="1:8" x14ac:dyDescent="0.2">
      <c r="A13" s="4" t="s">
        <v>136</v>
      </c>
      <c r="B13" s="22"/>
      <c r="C13" s="15">
        <v>1371757.71</v>
      </c>
      <c r="D13" s="15">
        <v>104419.35</v>
      </c>
      <c r="E13" s="15">
        <f t="shared" si="0"/>
        <v>1476177.06</v>
      </c>
      <c r="F13" s="15">
        <v>1418432.07</v>
      </c>
      <c r="G13" s="15">
        <v>1418432.07</v>
      </c>
      <c r="H13" s="15">
        <f t="shared" si="1"/>
        <v>57744.989999999991</v>
      </c>
    </row>
    <row r="14" spans="1:8" x14ac:dyDescent="0.2">
      <c r="A14" s="4" t="s">
        <v>137</v>
      </c>
      <c r="B14" s="22"/>
      <c r="C14" s="15">
        <v>1232693.6599999999</v>
      </c>
      <c r="D14" s="15">
        <v>499229.73</v>
      </c>
      <c r="E14" s="15">
        <f t="shared" ref="E14" si="2">C14+D14</f>
        <v>1731923.39</v>
      </c>
      <c r="F14" s="15">
        <v>1590445.18</v>
      </c>
      <c r="G14" s="15">
        <v>1590445.18</v>
      </c>
      <c r="H14" s="15">
        <f t="shared" ref="H14" si="3">E14-F14</f>
        <v>141478.20999999996</v>
      </c>
    </row>
    <row r="15" spans="1:8" x14ac:dyDescent="0.2">
      <c r="A15" s="4" t="s">
        <v>138</v>
      </c>
      <c r="B15" s="22"/>
      <c r="C15" s="15">
        <v>278700.56</v>
      </c>
      <c r="D15" s="15">
        <v>0</v>
      </c>
      <c r="E15" s="15">
        <f t="shared" ref="E15" si="4">C15+D15</f>
        <v>278700.56</v>
      </c>
      <c r="F15" s="15">
        <v>245961.33</v>
      </c>
      <c r="G15" s="15">
        <v>245961.33</v>
      </c>
      <c r="H15" s="15">
        <f t="shared" ref="H15" si="5">E15-F15</f>
        <v>32739.23000000001</v>
      </c>
    </row>
    <row r="16" spans="1:8" x14ac:dyDescent="0.2">
      <c r="A16" s="4" t="s">
        <v>139</v>
      </c>
      <c r="B16" s="22"/>
      <c r="C16" s="15">
        <v>9685053.5600000005</v>
      </c>
      <c r="D16" s="15">
        <v>362279.79</v>
      </c>
      <c r="E16" s="15">
        <f t="shared" ref="E16" si="6">C16+D16</f>
        <v>10047333.35</v>
      </c>
      <c r="F16" s="15">
        <v>9870977.0899999999</v>
      </c>
      <c r="G16" s="15">
        <v>9870977.0899999999</v>
      </c>
      <c r="H16" s="15">
        <f t="shared" ref="H16" si="7">E16-F16</f>
        <v>176356.25999999978</v>
      </c>
    </row>
    <row r="17" spans="1:8" x14ac:dyDescent="0.2">
      <c r="A17" s="4" t="s">
        <v>140</v>
      </c>
      <c r="B17" s="22"/>
      <c r="C17" s="15">
        <v>3482260.82</v>
      </c>
      <c r="D17" s="15">
        <v>214887.46</v>
      </c>
      <c r="E17" s="15">
        <f t="shared" ref="E17" si="8">C17+D17</f>
        <v>3697148.28</v>
      </c>
      <c r="F17" s="15">
        <v>3463012.23</v>
      </c>
      <c r="G17" s="15">
        <v>3463012.23</v>
      </c>
      <c r="H17" s="15">
        <f t="shared" ref="H17" si="9">E17-F17</f>
        <v>234136.04999999981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21850909.850000001</v>
      </c>
      <c r="D20" s="23">
        <f t="shared" si="10"/>
        <v>1637783</v>
      </c>
      <c r="E20" s="23">
        <f t="shared" si="10"/>
        <v>23488692.850000001</v>
      </c>
      <c r="F20" s="23">
        <f t="shared" si="10"/>
        <v>21674340.610000003</v>
      </c>
      <c r="G20" s="23">
        <f t="shared" si="10"/>
        <v>21674340.610000003</v>
      </c>
      <c r="H20" s="23">
        <f t="shared" si="10"/>
        <v>1814352.2399999998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3"/>
      <c r="D57" s="63"/>
      <c r="E57" s="63"/>
      <c r="F57" s="63"/>
      <c r="G57" s="63"/>
    </row>
  </sheetData>
  <sheetProtection formatCells="0" formatColumns="0" formatRows="0" insertRows="0" deleteRows="0" autoFilter="0"/>
  <mergeCells count="13">
    <mergeCell ref="B57:G57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B45" sqref="B4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94680.6</v>
      </c>
      <c r="E6" s="15">
        <f t="shared" si="0"/>
        <v>94680.6</v>
      </c>
      <c r="F6" s="15">
        <f t="shared" si="0"/>
        <v>80398.5</v>
      </c>
      <c r="G6" s="15">
        <f t="shared" si="0"/>
        <v>80398.5</v>
      </c>
      <c r="H6" s="15">
        <f t="shared" si="0"/>
        <v>14282.100000000006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94680.6</v>
      </c>
      <c r="E14" s="15">
        <f t="shared" si="1"/>
        <v>94680.6</v>
      </c>
      <c r="F14" s="15">
        <v>80398.5</v>
      </c>
      <c r="G14" s="15">
        <v>80398.5</v>
      </c>
      <c r="H14" s="15">
        <f t="shared" si="2"/>
        <v>14282.100000000006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21850909.849999998</v>
      </c>
      <c r="D16" s="15">
        <f t="shared" si="3"/>
        <v>1543102.4</v>
      </c>
      <c r="E16" s="15">
        <f t="shared" si="3"/>
        <v>23394012.25</v>
      </c>
      <c r="F16" s="15">
        <f t="shared" si="3"/>
        <v>21593942.110000003</v>
      </c>
      <c r="G16" s="15">
        <f t="shared" si="3"/>
        <v>21593942.110000003</v>
      </c>
      <c r="H16" s="15">
        <f t="shared" si="3"/>
        <v>1800070.1399999992</v>
      </c>
    </row>
    <row r="17" spans="1:8" x14ac:dyDescent="0.2">
      <c r="A17" s="38"/>
      <c r="B17" s="42" t="s">
        <v>45</v>
      </c>
      <c r="C17" s="15">
        <v>20339515.629999999</v>
      </c>
      <c r="D17" s="15">
        <v>1036872.67</v>
      </c>
      <c r="E17" s="15">
        <f>C17+D17</f>
        <v>21376388.300000001</v>
      </c>
      <c r="F17" s="15">
        <v>19757535.600000001</v>
      </c>
      <c r="G17" s="15">
        <v>19757535.600000001</v>
      </c>
      <c r="H17" s="15">
        <f t="shared" ref="H17:H23" si="4">E17-F17</f>
        <v>1618852.6999999993</v>
      </c>
    </row>
    <row r="18" spans="1:8" x14ac:dyDescent="0.2">
      <c r="A18" s="38"/>
      <c r="B18" s="42" t="s">
        <v>28</v>
      </c>
      <c r="C18" s="15">
        <v>1511394.22</v>
      </c>
      <c r="D18" s="15">
        <v>506229.73</v>
      </c>
      <c r="E18" s="15">
        <f t="shared" ref="E18:E23" si="5">C18+D18</f>
        <v>2017623.95</v>
      </c>
      <c r="F18" s="15">
        <v>1836406.51</v>
      </c>
      <c r="G18" s="15">
        <v>1836406.51</v>
      </c>
      <c r="H18" s="15">
        <f t="shared" si="4"/>
        <v>181217.43999999994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21850909.849999998</v>
      </c>
      <c r="D42" s="23">
        <f t="shared" si="12"/>
        <v>1637783</v>
      </c>
      <c r="E42" s="23">
        <f t="shared" si="12"/>
        <v>23488692.850000001</v>
      </c>
      <c r="F42" s="23">
        <f t="shared" si="12"/>
        <v>21674340.610000003</v>
      </c>
      <c r="G42" s="23">
        <f t="shared" si="12"/>
        <v>21674340.610000003</v>
      </c>
      <c r="H42" s="23">
        <f t="shared" si="12"/>
        <v>1814352.2399999993</v>
      </c>
    </row>
    <row r="43" spans="1:8" x14ac:dyDescent="0.2">
      <c r="A43" s="37"/>
      <c r="B43" s="63" t="s">
        <v>145</v>
      </c>
      <c r="C43" s="63"/>
      <c r="D43" s="63"/>
      <c r="E43" s="63"/>
      <c r="F43" s="63"/>
      <c r="G43" s="63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2019-02-27T19:42:49Z</cp:lastPrinted>
  <dcterms:created xsi:type="dcterms:W3CDTF">2014-02-10T03:37:14Z</dcterms:created>
  <dcterms:modified xsi:type="dcterms:W3CDTF">2019-11-07T16:59:04Z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